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绩效指标设置" sheetId="1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definedNames>
    <definedName name="_xlnm.Print_Titles" localSheetId="0">绩效指标设置!$1:$2</definedName>
  </definedNames>
  <calcPr calcId="144525"/>
</workbook>
</file>

<file path=xl/sharedStrings.xml><?xml version="1.0" encoding="utf-8"?>
<sst xmlns="http://schemas.openxmlformats.org/spreadsheetml/2006/main" count="233" uniqueCount="164">
  <si>
    <t xml:space="preserve">同心县下马关镇田园村设施温棚建设项目绩效目标设定表
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</si>
  <si>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</si>
  <si>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</si>
  <si>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</si>
  <si>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</si>
  <si>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</si>
  <si>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</si>
  <si>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</si>
  <si>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</si>
  <si>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</si>
  <si>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</si>
  <si>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</si>
  <si>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</si>
  <si>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</si>
  <si>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建设暖棚（12米*80米，14栋）（≥**平方米）</t>
  </si>
  <si>
    <t>&gt;=</t>
  </si>
  <si>
    <t>平方米</t>
  </si>
  <si>
    <t>定量指标</t>
  </si>
  <si>
    <t>是</t>
  </si>
  <si>
    <t xml:space="preserve">        建设冷棚（18米*80米，28栋）（≥**平方米）</t>
  </si>
  <si>
    <t>1364.49</t>
  </si>
  <si>
    <t>1.01</t>
  </si>
  <si>
    <t xml:space="preserve">    质量指标</t>
  </si>
  <si>
    <t xml:space="preserve">        项目（工程）验收合格率（≥**%）</t>
  </si>
  <si>
    <t>%</t>
  </si>
  <si>
    <t xml:space="preserve">    时效指标</t>
  </si>
  <si>
    <t xml:space="preserve">        项目（工程）完成及时率（≥**%）</t>
  </si>
  <si>
    <t>土方</t>
  </si>
  <si>
    <t xml:space="preserve">    成本指标</t>
  </si>
  <si>
    <t xml:space="preserve">          .</t>
  </si>
  <si>
    <t>暖风机</t>
  </si>
  <si>
    <t xml:space="preserve">        建设暖棚（12米*80米，14栋）（≤**元/平方米）</t>
  </si>
  <si>
    <t>&lt;=</t>
  </si>
  <si>
    <t>元/平方米</t>
  </si>
  <si>
    <t>设计</t>
  </si>
  <si>
    <t xml:space="preserve">        建设冷棚（18米*80米，28栋）（≤**元/平方米）</t>
  </si>
  <si>
    <t>效益指标</t>
  </si>
  <si>
    <t>总计</t>
  </si>
  <si>
    <t xml:space="preserve">    经济效益指标</t>
  </si>
  <si>
    <t xml:space="preserve">        增加特色产业产值（≥**万元）</t>
  </si>
  <si>
    <t>万元</t>
  </si>
  <si>
    <t xml:space="preserve">        促使脱贫户、监测户增加收入（≥**万元）</t>
  </si>
  <si>
    <t>暖</t>
  </si>
  <si>
    <t xml:space="preserve">    社会效益指标</t>
  </si>
  <si>
    <t>冷</t>
  </si>
  <si>
    <t xml:space="preserve">        ★★★受益脱贫户、监测户户数（≥**户）</t>
  </si>
  <si>
    <t>户</t>
  </si>
  <si>
    <t xml:space="preserve">    可持续影响指标</t>
  </si>
  <si>
    <t xml:space="preserve">        持续发展</t>
  </si>
  <si>
    <t>可持续</t>
  </si>
  <si>
    <t>定性指标</t>
  </si>
  <si>
    <t xml:space="preserve">    生态效益指标</t>
  </si>
  <si>
    <t xml:space="preserve">        农村人居环境</t>
  </si>
  <si>
    <t>有所改善</t>
  </si>
  <si>
    <t>否</t>
  </si>
  <si>
    <t>满意度指标</t>
  </si>
  <si>
    <t>土</t>
  </si>
  <si>
    <t>风机</t>
  </si>
  <si>
    <t>其他</t>
  </si>
  <si>
    <t xml:space="preserve">    服务对象满意度指标</t>
  </si>
  <si>
    <t xml:space="preserve">    项目村脱贫户、监测户满意度（≥**%）</t>
  </si>
  <si>
    <t>95</t>
  </si>
  <si>
    <t>制表人：周勇                                   审核人：杨学福                                          负责人：金秀梧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</si>
  <si>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</si>
  <si>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</si>
  <si>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</si>
  <si>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</si>
  <si>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</si>
  <si>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</si>
  <si>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</si>
  <si>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</si>
  <si>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</si>
  <si>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</si>
  <si>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</si>
  <si>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</si>
  <si>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</si>
  <si>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</si>
  <si>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</si>
  <si>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</si>
  <si>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</si>
  <si>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</si>
  <si>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</si>
  <si>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</si>
  <si>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</si>
  <si>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</si>
  <si>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</si>
  <si>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</si>
  <si>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</si>
  <si>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</si>
  <si>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</si>
  <si>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</si>
  <si>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</si>
  <si>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</si>
  <si>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元/亩</t>
  </si>
  <si>
    <t>元/学年</t>
  </si>
  <si>
    <t>万元/个</t>
  </si>
  <si>
    <t>公里</t>
  </si>
  <si>
    <t>年</t>
  </si>
  <si>
    <t>小时</t>
  </si>
  <si>
    <t>千瓦</t>
  </si>
  <si>
    <t>千瓦时</t>
  </si>
  <si>
    <t>分钟</t>
  </si>
  <si>
    <t>人</t>
  </si>
  <si>
    <t>人次</t>
  </si>
  <si>
    <t>人(户)</t>
  </si>
  <si>
    <t>个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</si>
  <si>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</si>
  <si>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</si>
  <si>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</si>
  <si>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</si>
  <si>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</si>
  <si>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</si>
  <si>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</si>
  <si>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</si>
  <si>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</si>
  <si>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</si>
  <si>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</si>
  <si>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</si>
  <si>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</si>
  <si>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</si>
  <si>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亩</t>
  </si>
  <si>
    <t>公顷</t>
  </si>
  <si>
    <t>立方米</t>
  </si>
  <si>
    <t>平方公里</t>
  </si>
  <si>
    <t>公斤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</si>
  <si>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</si>
  <si>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</si>
  <si>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</si>
  <si>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</si>
  <si>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</si>
  <si>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</si>
  <si>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</si>
  <si>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</si>
  <si>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</si>
  <si>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</si>
  <si>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</si>
  <si>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</si>
  <si>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</si>
  <si>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</si>
  <si>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项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</si>
  <si>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</si>
  <si>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</si>
  <si>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</si>
  <si>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</si>
  <si>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</si>
  <si>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</si>
  <si>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</si>
  <si>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</si>
  <si>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万元/公里</t>
  </si>
  <si>
    <t>人/户</t>
  </si>
  <si>
    <t>元/户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</si>
  <si>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</si>
  <si>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</si>
  <si>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</si>
  <si>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</si>
  <si>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</si>
  <si>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</si>
  <si>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</si>
  <si>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</si>
  <si>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四级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</si>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</sst>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</font>
    <font>
      <b/>
      <sz val="18"/>
      <name val="黑体"/>
      <charset val="134"/>
    </font>
    <font>
      <sz val="18"/>
      <color indexed="8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7" borderId="5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8" applyNumberFormat="0" applyAlignment="0" applyProtection="0">
      <alignment vertical="center"/>
    </xf>
    <xf numFmtId="0" fontId="23" fillId="11" borderId="4" applyNumberFormat="0" applyAlignment="0" applyProtection="0">
      <alignment vertical="center"/>
    </xf>
    <xf numFmtId="0" fontId="24" fillId="12" borderId="9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0" borderId="0">
      <protection locked="0"/>
    </xf>
    <xf numFmtId="0" fontId="6" fillId="0" borderId="0">
      <alignment vertical="center"/>
    </xf>
  </cellStyleXfs>
  <cellXfs count="35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horizontal="center"/>
    </xf>
    <xf numFmtId="49" fontId="0" fillId="0" borderId="0" xfId="0" applyNumberFormat="1" applyFont="1" applyBorder="1" applyAlignment="1">
      <alignment horizontal="center"/>
    </xf>
    <xf numFmtId="49" fontId="0" fillId="0" borderId="0" xfId="0" applyNumberFormat="1" applyFont="1" applyBorder="1" applyAlignment="1">
      <alignment horizontal="left"/>
    </xf>
    <xf numFmtId="0" fontId="0" fillId="0" borderId="0" xfId="0" applyNumberFormat="1" applyFont="1">
      <alignment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/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0" fillId="0" borderId="1" xfId="0" applyNumberFormat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/>
    </xf>
    <xf numFmtId="0" fontId="6" fillId="0" borderId="1" xfId="0" applyNumberFormat="1" applyFont="1" applyBorder="1" applyAlignment="1">
      <alignment horizontal="center"/>
    </xf>
    <xf numFmtId="0" fontId="7" fillId="0" borderId="2" xfId="51" applyFont="1" applyBorder="1" applyAlignment="1" applyProtection="1">
      <alignment horizontal="center" vertical="center"/>
    </xf>
    <xf numFmtId="0" fontId="0" fillId="0" borderId="0" xfId="0" applyNumberFormat="1">
      <alignment vertical="center"/>
    </xf>
    <xf numFmtId="49" fontId="0" fillId="0" borderId="0" xfId="0" applyNumberFormat="1" applyFont="1">
      <alignment vertical="center"/>
    </xf>
    <xf numFmtId="49" fontId="8" fillId="0" borderId="0" xfId="0" applyNumberFormat="1" applyFont="1">
      <alignment vertical="center"/>
    </xf>
    <xf numFmtId="49" fontId="0" fillId="0" borderId="3" xfId="0" applyNumberFormat="1" applyFont="1" applyFill="1" applyBorder="1" applyAlignment="1">
      <alignment horizontal="center"/>
    </xf>
    <xf numFmtId="49" fontId="8" fillId="0" borderId="0" xfId="0" applyNumberFormat="1" applyFont="1" applyFill="1" applyBorder="1">
      <alignment vertical="center"/>
    </xf>
    <xf numFmtId="0" fontId="8" fillId="0" borderId="0" xfId="0" applyNumberFormat="1" applyFont="1">
      <alignment vertical="center"/>
    </xf>
    <xf numFmtId="0" fontId="9" fillId="0" borderId="0" xfId="0" applyNumberFormat="1" applyFont="1">
      <alignment vertical="center"/>
    </xf>
    <xf numFmtId="0" fontId="1" fillId="0" borderId="0" xfId="0" applyNumberFormat="1" applyFont="1">
      <alignment vertical="center"/>
    </xf>
    <xf numFmtId="0" fontId="2" fillId="0" borderId="0" xfId="0" applyNumberFormat="1" applyFont="1" applyFill="1" applyAlignment="1">
      <alignment vertical="center"/>
    </xf>
    <xf numFmtId="0" fontId="0" fillId="0" borderId="0" xfId="0" applyNumberFormat="1" applyFont="1" applyBorder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2" xfId="51"/>
    <cellStyle name="常规 3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3"/>
  <sheetViews>
    <sheetView tabSelected="1" workbookViewId="0">
      <selection activeCell="E16" sqref="E16"/>
    </sheetView>
  </sheetViews>
  <sheetFormatPr defaultColWidth="9" defaultRowHeight="13.5"/>
  <cols>
    <col min="1" max="1" width="4.66666666666667" style="4" customWidth="1"/>
    <col min="2" max="2" width="9.66666666666667" style="5" customWidth="1"/>
    <col min="3" max="3" width="54.775" style="6" customWidth="1"/>
    <col min="4" max="4" width="8.66666666666667" style="5" customWidth="1"/>
    <col min="5" max="5" width="8.775" style="5" customWidth="1"/>
    <col min="6" max="6" width="10.2166666666667" style="5" customWidth="1"/>
    <col min="7" max="7" width="11" style="5" customWidth="1"/>
    <col min="8" max="8" width="12.6666666666667" style="5" customWidth="1"/>
    <col min="10" max="10" width="9.775" style="7" customWidth="1"/>
    <col min="11" max="11" width="12.1083333333333" style="7" customWidth="1"/>
    <col min="12" max="13" width="12.625" style="7"/>
    <col min="14" max="14" width="9" style="7"/>
    <col min="15" max="17" width="12.625" style="7"/>
  </cols>
  <sheetData>
    <row r="1" ht="25.5" customHeight="1" spans="1:8">
      <c r="A1" s="8" t="s">
        <v>0</v>
      </c>
      <c r="B1" s="9"/>
      <c r="C1" s="10"/>
      <c r="D1" s="9"/>
      <c r="E1" s="9"/>
      <c r="F1" s="9"/>
      <c r="G1" s="9"/>
      <c r="H1" s="9"/>
    </row>
    <row r="2" ht="34.95" customHeight="1" spans="1:15">
      <c r="A2" s="11" t="s">
        <v>1</v>
      </c>
      <c r="B2" s="11" t="s">
        <v>2</v>
      </c>
      <c r="C2" s="11" t="s">
        <v>3</v>
      </c>
      <c r="D2" s="11" t="s">
        <v>4</v>
      </c>
      <c r="E2" s="12" t="s">
        <v>5</v>
      </c>
      <c r="F2" s="11" t="s">
        <v>6</v>
      </c>
      <c r="G2" s="11" t="s">
        <v>7</v>
      </c>
      <c r="H2" s="11" t="s">
        <v>8</v>
      </c>
      <c r="O2" s="7">
        <v>53760</v>
      </c>
    </row>
    <row r="3" spans="1:8">
      <c r="A3" s="13">
        <v>1</v>
      </c>
      <c r="B3" s="14" t="s">
        <v>9</v>
      </c>
      <c r="C3" s="15" t="s">
        <v>10</v>
      </c>
      <c r="D3" s="14"/>
      <c r="E3" s="14"/>
      <c r="F3" s="14"/>
      <c r="G3" s="14"/>
      <c r="H3" s="14"/>
    </row>
    <row r="4" spans="1:8">
      <c r="A4" s="13">
        <v>2</v>
      </c>
      <c r="B4" s="14" t="s">
        <v>11</v>
      </c>
      <c r="C4" s="15" t="s">
        <v>12</v>
      </c>
      <c r="D4" s="14"/>
      <c r="E4" s="14"/>
      <c r="F4" s="14"/>
      <c r="G4" s="14"/>
      <c r="H4" s="14"/>
    </row>
    <row r="5" spans="1:10">
      <c r="A5" s="13">
        <v>3</v>
      </c>
      <c r="B5" s="14" t="s">
        <v>13</v>
      </c>
      <c r="C5" s="16" t="s">
        <v>14</v>
      </c>
      <c r="D5" s="17" t="s">
        <v>15</v>
      </c>
      <c r="E5" s="18">
        <v>13440</v>
      </c>
      <c r="F5" s="17" t="s">
        <v>16</v>
      </c>
      <c r="G5" s="14" t="s">
        <v>17</v>
      </c>
      <c r="H5" s="17" t="s">
        <v>18</v>
      </c>
      <c r="J5" s="25"/>
    </row>
    <row r="6" spans="1:14">
      <c r="A6" s="13">
        <v>4</v>
      </c>
      <c r="B6" s="14" t="s">
        <v>13</v>
      </c>
      <c r="C6" s="16" t="s">
        <v>19</v>
      </c>
      <c r="D6" s="17" t="s">
        <v>15</v>
      </c>
      <c r="E6" s="18">
        <v>40320</v>
      </c>
      <c r="F6" s="14" t="s">
        <v>16</v>
      </c>
      <c r="G6" s="14" t="s">
        <v>17</v>
      </c>
      <c r="H6" s="17" t="s">
        <v>18</v>
      </c>
      <c r="J6" s="25" t="s">
        <v>20</v>
      </c>
      <c r="K6" s="25" t="s">
        <v>21</v>
      </c>
      <c r="L6" s="25">
        <f>J6*K6</f>
        <v>1378.1349</v>
      </c>
      <c r="N6" s="7">
        <f>762/L6</f>
        <v>0.552921198062686</v>
      </c>
    </row>
    <row r="7" spans="1:10">
      <c r="A7" s="13">
        <v>5</v>
      </c>
      <c r="B7" s="14" t="s">
        <v>11</v>
      </c>
      <c r="C7" s="15" t="s">
        <v>22</v>
      </c>
      <c r="D7" s="14"/>
      <c r="E7" s="14"/>
      <c r="F7" s="14"/>
      <c r="G7" s="14"/>
      <c r="H7" s="14"/>
      <c r="I7" s="26"/>
      <c r="J7" s="25"/>
    </row>
    <row r="8" spans="1:9">
      <c r="A8" s="13">
        <v>6</v>
      </c>
      <c r="B8" s="14" t="s">
        <v>13</v>
      </c>
      <c r="C8" s="16" t="s">
        <v>23</v>
      </c>
      <c r="D8" s="17" t="s">
        <v>15</v>
      </c>
      <c r="E8" s="19">
        <v>100</v>
      </c>
      <c r="F8" s="14" t="s">
        <v>24</v>
      </c>
      <c r="G8" s="14" t="s">
        <v>17</v>
      </c>
      <c r="H8" s="17" t="s">
        <v>18</v>
      </c>
      <c r="I8" s="27"/>
    </row>
    <row r="9" spans="1:9">
      <c r="A9" s="13">
        <v>7</v>
      </c>
      <c r="B9" s="14" t="s">
        <v>11</v>
      </c>
      <c r="C9" s="15" t="s">
        <v>25</v>
      </c>
      <c r="D9" s="14"/>
      <c r="E9" s="14"/>
      <c r="F9" s="14"/>
      <c r="G9" s="14"/>
      <c r="H9" s="14"/>
      <c r="I9" s="27"/>
    </row>
    <row r="10" spans="1:10">
      <c r="A10" s="13">
        <v>8</v>
      </c>
      <c r="B10" s="14" t="s">
        <v>13</v>
      </c>
      <c r="C10" s="16" t="s">
        <v>26</v>
      </c>
      <c r="D10" s="17" t="s">
        <v>15</v>
      </c>
      <c r="E10" s="19">
        <v>100</v>
      </c>
      <c r="F10" s="14" t="s">
        <v>24</v>
      </c>
      <c r="G10" s="17" t="s">
        <v>17</v>
      </c>
      <c r="H10" s="17" t="s">
        <v>18</v>
      </c>
      <c r="I10" s="28" t="s">
        <v>27</v>
      </c>
      <c r="J10" s="7">
        <f>14.45/J6</f>
        <v>0.0105900373033148</v>
      </c>
    </row>
    <row r="11" spans="1:10">
      <c r="A11" s="13">
        <v>9</v>
      </c>
      <c r="B11" s="14" t="s">
        <v>11</v>
      </c>
      <c r="C11" s="15" t="s">
        <v>28</v>
      </c>
      <c r="D11" s="14"/>
      <c r="E11" s="14"/>
      <c r="F11" s="14" t="s">
        <v>29</v>
      </c>
      <c r="G11" s="14"/>
      <c r="H11" s="14"/>
      <c r="I11" s="29" t="s">
        <v>30</v>
      </c>
      <c r="J11" s="7">
        <f>3.36/L6</f>
        <v>0.00243807772374098</v>
      </c>
    </row>
    <row r="12" spans="1:13">
      <c r="A12" s="13">
        <v>10</v>
      </c>
      <c r="B12" s="14" t="s">
        <v>13</v>
      </c>
      <c r="C12" s="16" t="s">
        <v>31</v>
      </c>
      <c r="D12" s="20" t="s">
        <v>32</v>
      </c>
      <c r="E12" s="21">
        <v>202.19</v>
      </c>
      <c r="F12" s="14" t="s">
        <v>33</v>
      </c>
      <c r="G12" s="17" t="s">
        <v>17</v>
      </c>
      <c r="H12" s="17" t="s">
        <v>18</v>
      </c>
      <c r="I12" s="29" t="s">
        <v>34</v>
      </c>
      <c r="J12" s="7">
        <f>J6*0.01</f>
        <v>13.6449</v>
      </c>
      <c r="K12" s="7">
        <f>J12/L6</f>
        <v>0.0099009900990099</v>
      </c>
      <c r="L12" s="7">
        <v>1346.69</v>
      </c>
      <c r="M12" s="7">
        <f>L12*K12</f>
        <v>13.3335643564356</v>
      </c>
    </row>
    <row r="13" spans="1:8">
      <c r="A13" s="13">
        <v>11</v>
      </c>
      <c r="B13" s="14" t="s">
        <v>13</v>
      </c>
      <c r="C13" s="16" t="s">
        <v>35</v>
      </c>
      <c r="D13" s="20" t="s">
        <v>32</v>
      </c>
      <c r="E13" s="21">
        <v>121.6</v>
      </c>
      <c r="F13" s="14" t="s">
        <v>33</v>
      </c>
      <c r="G13" s="17" t="s">
        <v>17</v>
      </c>
      <c r="H13" s="17" t="s">
        <v>18</v>
      </c>
    </row>
    <row r="14" spans="1:15">
      <c r="A14" s="13">
        <v>12</v>
      </c>
      <c r="B14" s="14" t="s">
        <v>9</v>
      </c>
      <c r="C14" s="16" t="s">
        <v>36</v>
      </c>
      <c r="D14" s="14"/>
      <c r="E14" s="14"/>
      <c r="F14" s="14"/>
      <c r="G14" s="14"/>
      <c r="H14" s="14"/>
      <c r="I14" s="29" t="s">
        <v>37</v>
      </c>
      <c r="J14" s="7">
        <f>J10*L6</f>
        <v>14.5945</v>
      </c>
      <c r="K14" s="7">
        <f>J11*L6</f>
        <v>3.36</v>
      </c>
      <c r="N14" s="7">
        <f>L12+J14+K14+M12</f>
        <v>1377.97806435644</v>
      </c>
      <c r="O14" s="7">
        <f>N14*N6</f>
        <v>761.913282248061</v>
      </c>
    </row>
    <row r="15" spans="1:8">
      <c r="A15" s="13">
        <v>13</v>
      </c>
      <c r="B15" s="14" t="s">
        <v>11</v>
      </c>
      <c r="C15" s="16" t="s">
        <v>38</v>
      </c>
      <c r="D15" s="14"/>
      <c r="E15" s="14"/>
      <c r="F15" s="14"/>
      <c r="G15" s="14"/>
      <c r="H15" s="14"/>
    </row>
    <row r="16" spans="1:8">
      <c r="A16" s="13">
        <v>14</v>
      </c>
      <c r="B16" s="14" t="s">
        <v>13</v>
      </c>
      <c r="C16" s="16" t="s">
        <v>39</v>
      </c>
      <c r="D16" s="17" t="s">
        <v>15</v>
      </c>
      <c r="E16" s="18">
        <v>888</v>
      </c>
      <c r="F16" s="14" t="s">
        <v>40</v>
      </c>
      <c r="G16" s="17" t="s">
        <v>17</v>
      </c>
      <c r="H16" s="17" t="s">
        <v>18</v>
      </c>
    </row>
    <row r="17" spans="1:13">
      <c r="A17" s="13">
        <v>15</v>
      </c>
      <c r="B17" s="20" t="s">
        <v>13</v>
      </c>
      <c r="C17" s="16" t="s">
        <v>41</v>
      </c>
      <c r="D17" s="17" t="s">
        <v>15</v>
      </c>
      <c r="E17" s="18">
        <v>888</v>
      </c>
      <c r="F17" s="14" t="s">
        <v>40</v>
      </c>
      <c r="G17" s="17" t="s">
        <v>17</v>
      </c>
      <c r="H17" s="14"/>
      <c r="J17" s="30" t="s">
        <v>42</v>
      </c>
      <c r="K17" s="7">
        <f>E5/O2</f>
        <v>0.25</v>
      </c>
      <c r="L17" s="7">
        <f>K17*O14</f>
        <v>190.478320562015</v>
      </c>
      <c r="M17" s="7">
        <f>L17/E5</f>
        <v>0.0141724940894357</v>
      </c>
    </row>
    <row r="18" s="1" customFormat="1" spans="1:17">
      <c r="A18" s="13">
        <v>16</v>
      </c>
      <c r="B18" s="14" t="s">
        <v>11</v>
      </c>
      <c r="C18" s="16" t="s">
        <v>43</v>
      </c>
      <c r="D18" s="14"/>
      <c r="E18" s="14"/>
      <c r="F18" s="14"/>
      <c r="G18" s="14"/>
      <c r="H18" s="14"/>
      <c r="J18" s="31" t="s">
        <v>44</v>
      </c>
      <c r="K18" s="32">
        <f>E6/O2</f>
        <v>0.75</v>
      </c>
      <c r="L18" s="32">
        <f>K18*O14</f>
        <v>571.434961686046</v>
      </c>
      <c r="M18" s="32">
        <f>L18/E6</f>
        <v>0.0141724940894357</v>
      </c>
      <c r="N18" s="32"/>
      <c r="O18" s="32"/>
      <c r="P18" s="32"/>
      <c r="Q18" s="32"/>
    </row>
    <row r="19" s="1" customFormat="1" spans="1:17">
      <c r="A19" s="13">
        <v>17</v>
      </c>
      <c r="B19" s="20" t="s">
        <v>13</v>
      </c>
      <c r="C19" s="22" t="s">
        <v>45</v>
      </c>
      <c r="D19" s="20" t="s">
        <v>15</v>
      </c>
      <c r="E19" s="23">
        <v>42</v>
      </c>
      <c r="F19" s="20" t="s">
        <v>46</v>
      </c>
      <c r="G19" s="17" t="s">
        <v>17</v>
      </c>
      <c r="H19" s="17" t="s">
        <v>18</v>
      </c>
      <c r="J19" s="32"/>
      <c r="K19" s="32"/>
      <c r="L19" s="32"/>
      <c r="M19" s="32"/>
      <c r="N19" s="32"/>
      <c r="O19" s="32"/>
      <c r="P19" s="32"/>
      <c r="Q19" s="32"/>
    </row>
    <row r="20" spans="1:8">
      <c r="A20" s="13">
        <v>18</v>
      </c>
      <c r="B20" s="14" t="s">
        <v>11</v>
      </c>
      <c r="C20" s="16" t="s">
        <v>47</v>
      </c>
      <c r="D20" s="14"/>
      <c r="E20" s="14"/>
      <c r="F20" s="14"/>
      <c r="G20" s="14"/>
      <c r="H20" s="14"/>
    </row>
    <row r="21" spans="1:10">
      <c r="A21" s="13">
        <v>19</v>
      </c>
      <c r="B21" s="14" t="s">
        <v>13</v>
      </c>
      <c r="C21" s="16" t="s">
        <v>48</v>
      </c>
      <c r="D21" s="14"/>
      <c r="E21" s="17" t="s">
        <v>49</v>
      </c>
      <c r="F21" s="14"/>
      <c r="G21" s="14" t="s">
        <v>50</v>
      </c>
      <c r="H21" s="14" t="s">
        <v>18</v>
      </c>
      <c r="J21" s="7">
        <f>E12*E5</f>
        <v>2717433.6</v>
      </c>
    </row>
    <row r="22" spans="1:10">
      <c r="A22" s="13">
        <v>20</v>
      </c>
      <c r="B22" s="14" t="s">
        <v>11</v>
      </c>
      <c r="C22" s="16" t="s">
        <v>51</v>
      </c>
      <c r="D22" s="14"/>
      <c r="E22" s="14"/>
      <c r="F22" s="14"/>
      <c r="G22" s="14"/>
      <c r="H22" s="14"/>
      <c r="J22" s="7">
        <f>E13*E6</f>
        <v>4902912</v>
      </c>
    </row>
    <row r="23" spans="1:10">
      <c r="A23" s="13">
        <v>21</v>
      </c>
      <c r="B23" s="17" t="s">
        <v>13</v>
      </c>
      <c r="C23" s="16" t="s">
        <v>52</v>
      </c>
      <c r="D23" s="14"/>
      <c r="E23" s="17" t="s">
        <v>53</v>
      </c>
      <c r="F23" s="14"/>
      <c r="G23" s="17" t="s">
        <v>50</v>
      </c>
      <c r="H23" s="17" t="s">
        <v>54</v>
      </c>
      <c r="J23" s="7">
        <f>SUM(J21:J22)</f>
        <v>7620345.6</v>
      </c>
    </row>
    <row r="24" spans="1:13">
      <c r="A24" s="13">
        <v>22</v>
      </c>
      <c r="B24" s="14" t="s">
        <v>9</v>
      </c>
      <c r="C24" s="16" t="s">
        <v>55</v>
      </c>
      <c r="D24" s="14"/>
      <c r="E24" s="14"/>
      <c r="F24" s="14"/>
      <c r="G24" s="14"/>
      <c r="H24" s="14"/>
      <c r="K24" s="7" t="s">
        <v>56</v>
      </c>
      <c r="L24" s="7" t="s">
        <v>57</v>
      </c>
      <c r="M24" s="7" t="s">
        <v>58</v>
      </c>
    </row>
    <row r="25" spans="1:17">
      <c r="A25" s="13">
        <v>23</v>
      </c>
      <c r="B25" s="14" t="s">
        <v>11</v>
      </c>
      <c r="C25" s="15" t="s">
        <v>59</v>
      </c>
      <c r="D25" s="14"/>
      <c r="E25" s="14"/>
      <c r="F25" s="14"/>
      <c r="G25" s="14"/>
      <c r="H25" s="14"/>
      <c r="J25" s="7" t="s">
        <v>42</v>
      </c>
      <c r="K25" s="7">
        <f>479.81*J10</f>
        <v>5.08120579850347</v>
      </c>
      <c r="L25" s="7">
        <f>479.81*J11</f>
        <v>1.16981407262816</v>
      </c>
      <c r="M25" s="7">
        <f>479.81*K12</f>
        <v>4.75059405940594</v>
      </c>
      <c r="N25" s="7">
        <v>479.81</v>
      </c>
      <c r="O25" s="7">
        <f>K25+L25+M25+N25</f>
        <v>490.811613930538</v>
      </c>
      <c r="P25" s="7">
        <f>O25*N6</f>
        <v>271.380145597553</v>
      </c>
      <c r="Q25" s="7">
        <f>P25/E5</f>
        <v>0.0201919751188656</v>
      </c>
    </row>
    <row r="26" spans="1:17">
      <c r="A26" s="13">
        <v>24</v>
      </c>
      <c r="B26" s="17" t="s">
        <v>13</v>
      </c>
      <c r="C26" s="16" t="s">
        <v>60</v>
      </c>
      <c r="D26" s="17" t="s">
        <v>15</v>
      </c>
      <c r="E26" s="17" t="s">
        <v>61</v>
      </c>
      <c r="F26" s="17" t="s">
        <v>24</v>
      </c>
      <c r="G26" s="17" t="s">
        <v>17</v>
      </c>
      <c r="H26" s="17" t="s">
        <v>18</v>
      </c>
      <c r="J26" s="7" t="s">
        <v>44</v>
      </c>
      <c r="K26" s="7">
        <f>866.88*J10</f>
        <v>9.18029153749753</v>
      </c>
      <c r="L26" s="7">
        <f>866.88*J11</f>
        <v>2.11352081715658</v>
      </c>
      <c r="M26" s="7">
        <f>866.88*K12</f>
        <v>8.5829702970297</v>
      </c>
      <c r="N26" s="7">
        <v>866.88</v>
      </c>
      <c r="O26" s="7">
        <f>K26+L26+M26+N26</f>
        <v>886.756782651684</v>
      </c>
      <c r="P26" s="7">
        <f>O26*N6</f>
        <v>490.306622653982</v>
      </c>
      <c r="Q26" s="7">
        <f>P26/E6</f>
        <v>0.0121603825062992</v>
      </c>
    </row>
    <row r="27" s="2" customFormat="1" ht="24" customHeight="1" spans="1:17">
      <c r="A27" s="24" t="s">
        <v>62</v>
      </c>
      <c r="B27" s="24"/>
      <c r="C27" s="24"/>
      <c r="D27" s="24"/>
      <c r="E27" s="24"/>
      <c r="F27" s="24"/>
      <c r="G27" s="24"/>
      <c r="H27" s="24"/>
      <c r="J27" s="33"/>
      <c r="K27" s="33"/>
      <c r="L27" s="33"/>
      <c r="M27" s="33"/>
      <c r="N27" s="33"/>
      <c r="O27" s="33"/>
      <c r="P27" s="33"/>
      <c r="Q27" s="33"/>
    </row>
    <row r="28" s="3" customFormat="1" spans="1:17">
      <c r="A28" s="4"/>
      <c r="B28" s="5"/>
      <c r="C28" s="6"/>
      <c r="D28" s="5"/>
      <c r="E28" s="5"/>
      <c r="F28" s="5"/>
      <c r="G28" s="5"/>
      <c r="H28" s="5"/>
      <c r="J28" s="34"/>
      <c r="K28" s="34"/>
      <c r="L28" s="34"/>
      <c r="M28" s="34"/>
      <c r="N28" s="34"/>
      <c r="O28" s="34"/>
      <c r="P28" s="34"/>
      <c r="Q28" s="34"/>
    </row>
    <row r="29" s="3" customFormat="1" spans="1:17">
      <c r="A29" s="4"/>
      <c r="B29" s="5"/>
      <c r="C29" s="6"/>
      <c r="D29" s="5"/>
      <c r="E29" s="5"/>
      <c r="F29" s="5"/>
      <c r="G29" s="5"/>
      <c r="H29" s="5"/>
      <c r="J29" s="34"/>
      <c r="K29" s="34"/>
      <c r="L29" s="34"/>
      <c r="M29" s="34"/>
      <c r="N29" s="34"/>
      <c r="O29" s="34"/>
      <c r="P29" s="34"/>
      <c r="Q29" s="34"/>
    </row>
    <row r="30" s="3" customFormat="1" spans="1:17">
      <c r="A30" s="4"/>
      <c r="B30" s="5"/>
      <c r="C30" s="6"/>
      <c r="D30" s="5"/>
      <c r="E30" s="5"/>
      <c r="F30" s="5"/>
      <c r="G30" s="5"/>
      <c r="H30" s="5"/>
      <c r="J30" s="34"/>
      <c r="K30" s="34"/>
      <c r="L30" s="34"/>
      <c r="M30" s="34"/>
      <c r="N30" s="34"/>
      <c r="O30" s="34"/>
      <c r="P30" s="34"/>
      <c r="Q30" s="34"/>
    </row>
    <row r="31" s="3" customFormat="1" spans="1:17">
      <c r="A31" s="4"/>
      <c r="B31" s="5"/>
      <c r="C31" s="6"/>
      <c r="D31" s="5"/>
      <c r="E31" s="5"/>
      <c r="F31" s="5"/>
      <c r="G31" s="5"/>
      <c r="H31" s="5"/>
      <c r="J31" s="34"/>
      <c r="K31" s="34"/>
      <c r="L31" s="34"/>
      <c r="M31" s="34"/>
      <c r="N31" s="34"/>
      <c r="O31" s="34"/>
      <c r="P31" s="34"/>
      <c r="Q31" s="34"/>
    </row>
    <row r="32" s="3" customFormat="1" spans="1:17">
      <c r="A32" s="4"/>
      <c r="B32" s="5"/>
      <c r="C32" s="6"/>
      <c r="D32" s="5"/>
      <c r="E32" s="5"/>
      <c r="F32" s="5"/>
      <c r="G32" s="5"/>
      <c r="H32" s="5"/>
      <c r="J32" s="34"/>
      <c r="K32" s="34"/>
      <c r="L32" s="34"/>
      <c r="M32" s="34"/>
      <c r="N32" s="34"/>
      <c r="O32" s="34"/>
      <c r="P32" s="34"/>
      <c r="Q32" s="34"/>
    </row>
    <row r="33" s="3" customFormat="1" spans="1:17">
      <c r="A33" s="4"/>
      <c r="B33" s="5"/>
      <c r="C33" s="6"/>
      <c r="D33" s="5"/>
      <c r="E33" s="5"/>
      <c r="F33" s="5"/>
      <c r="G33" s="5"/>
      <c r="H33" s="5"/>
      <c r="J33" s="34"/>
      <c r="K33" s="34"/>
      <c r="L33" s="34"/>
      <c r="M33" s="34"/>
      <c r="N33" s="34"/>
      <c r="O33" s="34"/>
      <c r="P33" s="34"/>
      <c r="Q33" s="34"/>
    </row>
  </sheetData>
  <mergeCells count="2">
    <mergeCell ref="A1:H1"/>
    <mergeCell ref="A27:H27"/>
  </mergeCells>
  <pageMargins left="0.708661417322835" right="0.708661417322835" top="0.551181102362205" bottom="0.551181102362205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17</v>
      </c>
    </row>
    <row r="2" spans="1:1">
      <c r="A2" t="s">
        <v>50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63</v>
      </c>
    </row>
    <row r="2" spans="1:1">
      <c r="A2" t="s">
        <v>64</v>
      </c>
    </row>
    <row r="3" spans="1:1">
      <c r="A3" t="s">
        <v>65</v>
      </c>
    </row>
    <row r="4" spans="1:1">
      <c r="A4" t="s">
        <v>66</v>
      </c>
    </row>
    <row r="5" spans="1:1">
      <c r="A5" t="s">
        <v>67</v>
      </c>
    </row>
    <row r="6" spans="1:1">
      <c r="A6" t="s">
        <v>68</v>
      </c>
    </row>
    <row r="7" spans="1:1">
      <c r="A7" t="s">
        <v>69</v>
      </c>
    </row>
    <row r="8" spans="1:1">
      <c r="A8" t="s">
        <v>70</v>
      </c>
    </row>
    <row r="9" spans="1:1">
      <c r="A9" t="s">
        <v>71</v>
      </c>
    </row>
    <row r="10" spans="1:1">
      <c r="A10" t="s">
        <v>72</v>
      </c>
    </row>
    <row r="11" spans="1:1">
      <c r="A11" t="s">
        <v>73</v>
      </c>
    </row>
    <row r="12" spans="1:1">
      <c r="A12" t="s">
        <v>74</v>
      </c>
    </row>
    <row r="13" spans="1:1">
      <c r="A13" t="s">
        <v>75</v>
      </c>
    </row>
    <row r="14" spans="1:1">
      <c r="A14" t="s">
        <v>76</v>
      </c>
    </row>
    <row r="15" spans="1:1">
      <c r="A15" t="s">
        <v>77</v>
      </c>
    </row>
    <row r="16" spans="1:1">
      <c r="A16" t="s">
        <v>78</v>
      </c>
    </row>
    <row r="17" spans="1:1">
      <c r="A17" t="s">
        <v>79</v>
      </c>
    </row>
    <row r="18" spans="1:1">
      <c r="A18" t="s">
        <v>80</v>
      </c>
    </row>
    <row r="19" spans="1:1">
      <c r="A19" t="s">
        <v>81</v>
      </c>
    </row>
    <row r="20" spans="1:1">
      <c r="A20" t="s">
        <v>82</v>
      </c>
    </row>
    <row r="21" spans="1:1">
      <c r="A21" t="s">
        <v>83</v>
      </c>
    </row>
    <row r="22" spans="1:1">
      <c r="A22" t="s">
        <v>84</v>
      </c>
    </row>
    <row r="23" spans="1:1">
      <c r="A23" t="s">
        <v>85</v>
      </c>
    </row>
    <row r="24" spans="1:1">
      <c r="A24" t="s">
        <v>86</v>
      </c>
    </row>
    <row r="25" spans="1:1">
      <c r="A25" t="s">
        <v>87</v>
      </c>
    </row>
    <row r="26" spans="1:1">
      <c r="A26" t="s">
        <v>88</v>
      </c>
    </row>
    <row r="27" spans="1:1">
      <c r="A27" t="s">
        <v>24</v>
      </c>
    </row>
    <row r="28" spans="1:1">
      <c r="A28" t="s">
        <v>89</v>
      </c>
    </row>
    <row r="29" spans="1:1">
      <c r="A29" t="s">
        <v>90</v>
      </c>
    </row>
    <row r="30" spans="1:1">
      <c r="A30" t="s">
        <v>91</v>
      </c>
    </row>
    <row r="31" spans="1:1">
      <c r="A31" t="s">
        <v>92</v>
      </c>
    </row>
    <row r="32" spans="1:1">
      <c r="A32" t="s">
        <v>93</v>
      </c>
    </row>
    <row r="33" spans="1:1">
      <c r="A33" t="s">
        <v>94</v>
      </c>
    </row>
    <row r="34" spans="1:1">
      <c r="A34" t="s">
        <v>40</v>
      </c>
    </row>
    <row r="35" spans="1:1">
      <c r="A35" t="s">
        <v>95</v>
      </c>
    </row>
    <row r="36" spans="1:1">
      <c r="A36" t="s">
        <v>16</v>
      </c>
    </row>
    <row r="37" spans="1:1">
      <c r="A37" t="s">
        <v>96</v>
      </c>
    </row>
    <row r="38" spans="1:1">
      <c r="A38" t="s">
        <v>97</v>
      </c>
    </row>
    <row r="39" spans="1:1">
      <c r="A39" t="s">
        <v>98</v>
      </c>
    </row>
    <row r="40" spans="1:1">
      <c r="A40" t="s">
        <v>99</v>
      </c>
    </row>
    <row r="41" spans="1:1">
      <c r="A41" t="s">
        <v>100</v>
      </c>
    </row>
    <row r="42" spans="1:1">
      <c r="A42" t="s">
        <v>101</v>
      </c>
    </row>
    <row r="43" spans="1:1">
      <c r="A43" t="s">
        <v>102</v>
      </c>
    </row>
    <row r="44" spans="1:1">
      <c r="A44" t="s">
        <v>103</v>
      </c>
    </row>
    <row r="45" spans="1:1">
      <c r="A45" t="s">
        <v>104</v>
      </c>
    </row>
    <row r="46" spans="1:1">
      <c r="A46" t="s">
        <v>105</v>
      </c>
    </row>
    <row r="47" spans="1:1">
      <c r="A47" t="s">
        <v>46</v>
      </c>
    </row>
    <row r="48" spans="1:1">
      <c r="A48" t="s">
        <v>106</v>
      </c>
    </row>
    <row r="49" spans="1:1">
      <c r="A49" t="s">
        <v>107</v>
      </c>
    </row>
    <row r="50" spans="1:1">
      <c r="A50" t="s">
        <v>108</v>
      </c>
    </row>
    <row r="51" spans="1:1">
      <c r="A51" t="s">
        <v>109</v>
      </c>
    </row>
    <row r="52" spans="1:1">
      <c r="A52" t="s">
        <v>110</v>
      </c>
    </row>
    <row r="53" spans="1:1">
      <c r="A53" t="s">
        <v>111</v>
      </c>
    </row>
    <row r="54" spans="1:1">
      <c r="A54" t="s">
        <v>112</v>
      </c>
    </row>
    <row r="55" spans="1:1">
      <c r="A55" t="s">
        <v>113</v>
      </c>
    </row>
    <row r="56" spans="1:1">
      <c r="A56" t="s">
        <v>114</v>
      </c>
    </row>
    <row r="57" spans="1:1">
      <c r="A57" t="s">
        <v>115</v>
      </c>
    </row>
    <row r="58" spans="1:1">
      <c r="A58" t="s">
        <v>116</v>
      </c>
    </row>
    <row r="59" spans="1:1">
      <c r="A59" t="s">
        <v>117</v>
      </c>
    </row>
    <row r="60" spans="1:1">
      <c r="A60" t="s">
        <v>118</v>
      </c>
    </row>
    <row r="61" spans="1:1">
      <c r="A61" t="s">
        <v>119</v>
      </c>
    </row>
    <row r="62" spans="1:1">
      <c r="A62" t="s">
        <v>120</v>
      </c>
    </row>
    <row r="63" spans="1:1">
      <c r="A63" t="s">
        <v>121</v>
      </c>
    </row>
    <row r="64" spans="1:1">
      <c r="A64" t="s">
        <v>122</v>
      </c>
    </row>
    <row r="65" spans="1:1">
      <c r="A65" t="s">
        <v>123</v>
      </c>
    </row>
    <row r="66" spans="1:1">
      <c r="A66" t="s">
        <v>124</v>
      </c>
    </row>
    <row r="67" spans="1:1">
      <c r="A67" t="s">
        <v>125</v>
      </c>
    </row>
    <row r="68" spans="1:1">
      <c r="A68" t="s">
        <v>126</v>
      </c>
    </row>
    <row r="69" spans="1:1">
      <c r="A69" t="s">
        <v>127</v>
      </c>
    </row>
    <row r="70" spans="1:1">
      <c r="A70" t="s">
        <v>128</v>
      </c>
    </row>
    <row r="71" spans="1:1">
      <c r="A71" t="s">
        <v>129</v>
      </c>
    </row>
    <row r="72" spans="1:1">
      <c r="A72" t="s">
        <v>130</v>
      </c>
    </row>
    <row r="73" spans="1:1">
      <c r="A73" t="s">
        <v>131</v>
      </c>
    </row>
    <row r="74" spans="1:1">
      <c r="A74" t="s">
        <v>132</v>
      </c>
    </row>
    <row r="75" spans="1:1">
      <c r="A75" t="s">
        <v>133</v>
      </c>
    </row>
    <row r="76" spans="1:1">
      <c r="A76" t="s">
        <v>134</v>
      </c>
    </row>
    <row r="77" spans="1:1">
      <c r="A77" t="s">
        <v>135</v>
      </c>
    </row>
    <row r="78" spans="1:1">
      <c r="A78" t="s">
        <v>136</v>
      </c>
    </row>
    <row r="79" spans="1:1">
      <c r="A79" t="s">
        <v>137</v>
      </c>
    </row>
    <row r="80" spans="1:1">
      <c r="A80" t="s">
        <v>138</v>
      </c>
    </row>
    <row r="81" spans="1:1">
      <c r="A81" t="s">
        <v>139</v>
      </c>
    </row>
    <row r="82" spans="1:1">
      <c r="A82" t="s">
        <v>140</v>
      </c>
    </row>
    <row r="83" spans="1:1">
      <c r="A83" t="s">
        <v>141</v>
      </c>
    </row>
    <row r="84" spans="1:1">
      <c r="A84" t="s">
        <v>142</v>
      </c>
    </row>
    <row r="85" spans="1:1">
      <c r="A85" t="s">
        <v>143</v>
      </c>
    </row>
    <row r="86" spans="1:1">
      <c r="A86" t="s">
        <v>144</v>
      </c>
    </row>
    <row r="87" spans="1:1">
      <c r="A87" t="s">
        <v>145</v>
      </c>
    </row>
    <row r="88" spans="1:1">
      <c r="A88" t="s">
        <v>146</v>
      </c>
    </row>
    <row r="89" spans="1:1">
      <c r="A89" t="s">
        <v>147</v>
      </c>
    </row>
    <row r="90" spans="1:1">
      <c r="A90" t="s">
        <v>148</v>
      </c>
    </row>
    <row r="91" spans="1:1">
      <c r="A91" t="s">
        <v>149</v>
      </c>
    </row>
    <row r="92" spans="1:1">
      <c r="A92" t="s">
        <v>150</v>
      </c>
    </row>
    <row r="93" spans="1:1">
      <c r="A93" t="s">
        <v>33</v>
      </c>
    </row>
    <row r="94" spans="1:1">
      <c r="A94" t="s">
        <v>151</v>
      </c>
    </row>
    <row r="95" spans="1:1">
      <c r="A95" t="s">
        <v>152</v>
      </c>
    </row>
    <row r="96" spans="1:1">
      <c r="A96" t="s">
        <v>153</v>
      </c>
    </row>
    <row r="97" spans="1:1">
      <c r="A97" t="s">
        <v>154</v>
      </c>
    </row>
    <row r="98" spans="1:1">
      <c r="A98" t="s">
        <v>155</v>
      </c>
    </row>
    <row r="99" spans="1:1">
      <c r="A99" t="s">
        <v>156</v>
      </c>
    </row>
    <row r="100" spans="1:1">
      <c r="A100" t="s">
        <v>157</v>
      </c>
    </row>
    <row r="101" spans="1:1">
      <c r="A101" t="s">
        <v>158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159</v>
      </c>
    </row>
    <row r="5" spans="1:1">
      <c r="A5" t="s">
        <v>160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161</v>
      </c>
    </row>
    <row r="2" spans="1:1">
      <c r="A2" t="s">
        <v>162</v>
      </c>
    </row>
    <row r="3" spans="1:1">
      <c r="A3" t="s">
        <v>163</v>
      </c>
    </row>
    <row r="4" spans="1:1">
      <c r="A4" t="s">
        <v>15</v>
      </c>
    </row>
    <row r="5" spans="1:1">
      <c r="A5" t="s">
        <v>32</v>
      </c>
    </row>
  </sheetData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54</v>
      </c>
    </row>
    <row r="2" spans="1:1">
      <c r="A2" t="s">
        <v>18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绩效指标设置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尊宝</cp:lastModifiedBy>
  <dcterms:created xsi:type="dcterms:W3CDTF">2019-05-29T08:53:00Z</dcterms:created>
  <cp:lastPrinted>2023-03-29T23:13:00Z</cp:lastPrinted>
  <dcterms:modified xsi:type="dcterms:W3CDTF">2023-05-22T08:55:17Z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F6EE4245101542728BE787E01004BD51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